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หวานหวาน\ITA\ITA 68\OIT\O11\"/>
    </mc:Choice>
  </mc:AlternateContent>
  <xr:revisionPtr revIDLastSave="0" documentId="13_ncr:1_{71058CDF-DC99-4ADA-B0EC-247E42A5E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1 รายงานผลใช้จ่าย" sheetId="4" r:id="rId1"/>
  </sheets>
  <externalReferences>
    <externalReference r:id="rId2"/>
  </externalReferences>
  <definedNames>
    <definedName name="_xlnm.Print_Area" localSheetId="0">'O11 รายงานผลใช้จ่าย'!$A$1:$G$46</definedName>
    <definedName name="_xlnm.Print_Titles" localSheetId="0">'O11 รายงานผลใช้จ่าย'!$1:$4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19" i="4" l="1"/>
  <c r="E21" i="4"/>
  <c r="D21" i="4" l="1"/>
  <c r="F21" i="4" s="1"/>
  <c r="F19" i="4"/>
  <c r="D20" i="4"/>
  <c r="D32" i="4" l="1"/>
  <c r="E32" i="4" l="1"/>
  <c r="E38" i="4"/>
  <c r="D38" i="4"/>
  <c r="D22" i="4" s="1"/>
  <c r="F38" i="4" l="1"/>
  <c r="F32" i="4"/>
  <c r="E22" i="4"/>
  <c r="E18" i="4"/>
  <c r="E13" i="4"/>
  <c r="D13" i="4"/>
  <c r="D18" i="4"/>
  <c r="D8" i="4" s="1"/>
  <c r="D5" i="4" s="1"/>
  <c r="D39" i="4" s="1"/>
  <c r="F18" i="4" l="1"/>
  <c r="F22" i="4"/>
  <c r="F13" i="4"/>
  <c r="E8" i="4"/>
  <c r="F8" i="4" l="1"/>
  <c r="E5" i="4"/>
  <c r="F5" i="4" s="1"/>
  <c r="E39" i="4"/>
  <c r="F39" i="4" s="1"/>
</calcChain>
</file>

<file path=xl/sharedStrings.xml><?xml version="1.0" encoding="utf-8"?>
<sst xmlns="http://schemas.openxmlformats.org/spreadsheetml/2006/main" count="98" uniqueCount="41">
  <si>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</si>
  <si>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</si>
  <si>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</si>
  <si>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</si>
  <si>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</si>
  <si>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</si>
  <si>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</si>
  <si>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</si>
  <si>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- ค่าเบี้ยเลี้ยง ที่พัก และพาหนะตำรวจ</t>
  </si>
  <si>
    <t>- ค่าซ่อมแซมครุภัณฑ์</t>
  </si>
  <si>
    <t>- ค่าเช่าทรัพย์สิน / ค่าเช่าเครื่องถ่ายฯ</t>
  </si>
  <si>
    <t>- ค่าจ้างเหมาบริการอื่นๆ</t>
  </si>
  <si>
    <t>- วัสดุสำนักงาน</t>
  </si>
  <si>
    <t>- วัสดุเชื้อเพลิงและหล่อลื่น</t>
  </si>
  <si>
    <t>- วัสดุงานบ้านงานครัว</t>
  </si>
  <si>
    <t>- ค่าไฟฟ้า</t>
  </si>
  <si>
    <t>- ค่าน้ำประปา</t>
  </si>
  <si>
    <t>- ค่าโทรศัพท์</t>
  </si>
  <si>
    <t>- ค่าไปรษณีย์</t>
  </si>
  <si>
    <t>- ค่าบริการสื่อสารและคมนาคม</t>
  </si>
  <si>
    <t>ผลผลิตการรักษาความสงบเรียบร้อยและความมั่นคงภายในประเทศ</t>
  </si>
  <si>
    <t>กิจกรรมการตรวจสอบ คัดกรอง ปราบปรามคนต่างด้าวที่ไม่พึงปรารถนา</t>
  </si>
  <si>
    <t>- ค่าจ้างเหมาทำความสะอาด</t>
  </si>
  <si>
    <t>- วัสดุอาหารผู้ต้องกัก</t>
  </si>
  <si>
    <t>รวมค่าสาธารณูปโภค</t>
  </si>
  <si>
    <t>ไม่มีปัญหา/อุปสรรค แต่อย่างใด</t>
  </si>
  <si>
    <t>ดำเนินการเบิกจ่ายตามขั้นตอน</t>
  </si>
  <si>
    <t>โครงการการถวายความปลอดภัยพระมหากษัตริย์และพระบรมวงศานุวงศ์</t>
  </si>
  <si>
    <t xml:space="preserve"> - ค่าเช่าบ้าน</t>
  </si>
  <si>
    <t>ดำเนินการเบิกจ่ายตามวัตถุประสงค์</t>
  </si>
  <si>
    <t>รวมค่าใช้จ่ายบุคลากรภาครัฐ (รายการค่าเช่าบ้าน)</t>
  </si>
  <si>
    <t>รับจัดสรรเงินค่าธรรมเนียมตรวจคนเข้าเมืองเพื่อเสริมเงินงบประมาณรายจ่าย</t>
  </si>
  <si>
    <t>ดำเนินการเบิกจ่ายตามขั้นตอน/วัตถุประสงค์</t>
  </si>
  <si>
    <t>รายงานผลการใช้จ่ายงบประมาณ ตรวจคนเข้าเมืองจังหวัดชัยนาท</t>
  </si>
  <si>
    <t>ดำเนินการเบิกจ่ายตามขั้นตอน/ไตรมาส</t>
  </si>
  <si>
    <t>รับจัดสรรงบประมาณรายจ่ายประจำปีงบประมาณ พ.ศ.2568  (ไตรมาส 1-2)</t>
  </si>
  <si>
    <t>ประจำปีงบประมาณ พ.ศ.2567 ขยายใช้ถึง 30 ก.ย.2568</t>
  </si>
  <si>
    <t>ข้อมูล ณ วันที่   31  มีนาคม  พ.ศ. 2568</t>
  </si>
  <si>
    <t xml:space="preserve"> -</t>
  </si>
  <si>
    <t xml:space="preserve">รวมรับจัดสรรเงินงบประมาณฯ 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</si>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</sst>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Tahoma"/>
      <family val="2"/>
      <charset val="222"/>
      <scheme val="minor"/>
    </font>
    <font>
      <sz val="15"/>
      <color theme="1"/>
      <name val="TH Sarabun New"/>
      <family val="2"/>
    </font>
    <font>
      <sz val="15"/>
      <name val="TH Sarabun New"/>
      <family val="2"/>
    </font>
    <font>
      <b/>
      <sz val="15"/>
      <color theme="1"/>
      <name val="TH Sarabun New"/>
      <family val="2"/>
    </font>
    <font>
      <b/>
      <sz val="15"/>
      <name val="TH Sarabun New"/>
      <family val="2"/>
    </font>
    <font>
      <b/>
      <sz val="15"/>
      <color rgb="FFFF0000"/>
      <name val="TH Sarabun New"/>
      <family val="2"/>
    </font>
    <font>
      <sz val="15"/>
      <color rgb="FFFF0000"/>
      <name val="TH Sarabun New"/>
      <family val="2"/>
    </font>
    <font>
      <b/>
      <sz val="18"/>
      <name val="TH Sarabun New"/>
      <family val="2"/>
    </font>
    <font>
      <b/>
      <sz val="18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A5C4E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0">
    <xf numFmtId="0" fontId="0" fillId="0" borderId="0" xfId="0"/>
    <xf numFmtId="43" fontId="4" fillId="0" borderId="19" xfId="1" applyFont="1" applyBorder="1" applyAlignment="1"/>
    <xf numFmtId="0" fontId="4" fillId="0" borderId="14" xfId="0" applyFont="1" applyBorder="1" applyAlignment="1">
      <alignment horizontal="center" wrapText="1"/>
    </xf>
    <xf numFmtId="43" fontId="4" fillId="0" borderId="14" xfId="1" applyFont="1" applyBorder="1" applyAlignment="1"/>
    <xf numFmtId="43" fontId="4" fillId="0" borderId="10" xfId="1" applyFont="1" applyBorder="1" applyAlignment="1"/>
    <xf numFmtId="43" fontId="5" fillId="0" borderId="10" xfId="1" applyFont="1" applyBorder="1" applyAlignment="1">
      <alignment vertical="center"/>
    </xf>
    <xf numFmtId="43" fontId="5" fillId="0" borderId="30" xfId="1" applyFont="1" applyBorder="1" applyAlignment="1"/>
    <xf numFmtId="49" fontId="4" fillId="0" borderId="13" xfId="0" applyNumberFormat="1" applyFont="1" applyBorder="1" applyAlignment="1">
      <alignment vertical="top"/>
    </xf>
    <xf numFmtId="49" fontId="4" fillId="0" borderId="8" xfId="0" applyNumberFormat="1" applyFont="1" applyBorder="1" applyAlignment="1">
      <alignment vertical="top"/>
    </xf>
    <xf numFmtId="187" fontId="4" fillId="0" borderId="26" xfId="0" applyNumberFormat="1" applyFont="1" applyBorder="1"/>
    <xf numFmtId="187" fontId="4" fillId="0" borderId="11" xfId="0" applyNumberFormat="1" applyFont="1" applyBorder="1"/>
    <xf numFmtId="187" fontId="4" fillId="0" borderId="31" xfId="0" applyNumberFormat="1" applyFont="1" applyBorder="1"/>
    <xf numFmtId="9" fontId="4" fillId="0" borderId="21" xfId="0" applyNumberFormat="1" applyFont="1" applyBorder="1" applyAlignment="1">
      <alignment horizontal="center" wrapText="1"/>
    </xf>
    <xf numFmtId="9" fontId="4" fillId="0" borderId="21" xfId="0" applyNumberFormat="1" applyFont="1" applyBorder="1" applyAlignment="1">
      <alignment horizontal="center" vertical="center" wrapText="1"/>
    </xf>
    <xf numFmtId="9" fontId="4" fillId="0" borderId="3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29" xfId="0" applyNumberFormat="1" applyFont="1" applyBorder="1"/>
    <xf numFmtId="43" fontId="7" fillId="4" borderId="23" xfId="1" applyFont="1" applyFill="1" applyBorder="1" applyAlignment="1"/>
    <xf numFmtId="9" fontId="4" fillId="0" borderId="34" xfId="0" applyNumberFormat="1" applyFont="1" applyBorder="1" applyAlignment="1">
      <alignment horizontal="center" wrapText="1"/>
    </xf>
    <xf numFmtId="187" fontId="4" fillId="0" borderId="39" xfId="0" applyNumberFormat="1" applyFont="1" applyBorder="1"/>
    <xf numFmtId="49" fontId="4" fillId="0" borderId="7" xfId="0" applyNumberFormat="1" applyFont="1" applyBorder="1" applyAlignment="1">
      <alignment vertical="center"/>
    </xf>
    <xf numFmtId="49" fontId="4" fillId="0" borderId="29" xfId="0" applyNumberFormat="1" applyFont="1" applyBorder="1" applyAlignment="1">
      <alignment vertical="center"/>
    </xf>
    <xf numFmtId="0" fontId="6" fillId="6" borderId="2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4" fillId="0" borderId="8" xfId="0" applyNumberFormat="1" applyFont="1" applyBorder="1"/>
    <xf numFmtId="49" fontId="4" fillId="0" borderId="7" xfId="0" applyNumberFormat="1" applyFont="1" applyBorder="1"/>
    <xf numFmtId="0" fontId="5" fillId="2" borderId="14" xfId="0" applyFont="1" applyFill="1" applyBorder="1"/>
    <xf numFmtId="9" fontId="6" fillId="0" borderId="21" xfId="0" applyNumberFormat="1" applyFont="1" applyBorder="1" applyAlignment="1">
      <alignment horizont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43" fontId="7" fillId="5" borderId="1" xfId="1" applyFont="1" applyFill="1" applyBorder="1" applyAlignment="1">
      <alignment horizontal="center" vertical="center" wrapText="1"/>
    </xf>
    <xf numFmtId="0" fontId="4" fillId="0" borderId="0" xfId="0" applyFont="1"/>
    <xf numFmtId="0" fontId="7" fillId="5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7" fillId="4" borderId="5" xfId="0" applyFont="1" applyFill="1" applyBorder="1"/>
    <xf numFmtId="9" fontId="6" fillId="4" borderId="3" xfId="0" applyNumberFormat="1" applyFont="1" applyFill="1" applyBorder="1" applyAlignment="1">
      <alignment horizontal="center"/>
    </xf>
    <xf numFmtId="43" fontId="6" fillId="4" borderId="5" xfId="1" applyFont="1" applyFill="1" applyBorder="1" applyAlignment="1"/>
    <xf numFmtId="43" fontId="8" fillId="4" borderId="5" xfId="1" applyFont="1" applyFill="1" applyBorder="1" applyAlignment="1"/>
    <xf numFmtId="43" fontId="6" fillId="4" borderId="5" xfId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49" fontId="7" fillId="4" borderId="16" xfId="2" applyNumberFormat="1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wrapText="1"/>
    </xf>
    <xf numFmtId="43" fontId="4" fillId="4" borderId="16" xfId="1" applyFont="1" applyFill="1" applyBorder="1" applyAlignment="1"/>
    <xf numFmtId="43" fontId="9" fillId="4" borderId="9" xfId="1" applyFont="1" applyFill="1" applyBorder="1" applyAlignment="1"/>
    <xf numFmtId="43" fontId="4" fillId="4" borderId="16" xfId="1" applyFont="1" applyFill="1" applyBorder="1"/>
    <xf numFmtId="0" fontId="4" fillId="4" borderId="17" xfId="0" applyFont="1" applyFill="1" applyBorder="1" applyAlignment="1">
      <alignment horizontal="center"/>
    </xf>
    <xf numFmtId="49" fontId="7" fillId="4" borderId="16" xfId="2" applyNumberFormat="1" applyFont="1" applyFill="1" applyBorder="1" applyAlignment="1">
      <alignment vertical="top" wrapText="1"/>
    </xf>
    <xf numFmtId="0" fontId="4" fillId="4" borderId="16" xfId="0" applyFont="1" applyFill="1" applyBorder="1" applyAlignment="1">
      <alignment wrapText="1"/>
    </xf>
    <xf numFmtId="43" fontId="9" fillId="4" borderId="16" xfId="1" applyFont="1" applyFill="1" applyBorder="1" applyAlignment="1"/>
    <xf numFmtId="0" fontId="6" fillId="6" borderId="19" xfId="0" applyFont="1" applyFill="1" applyBorder="1" applyAlignment="1">
      <alignment horizontal="center"/>
    </xf>
    <xf numFmtId="0" fontId="7" fillId="6" borderId="19" xfId="0" applyFont="1" applyFill="1" applyBorder="1"/>
    <xf numFmtId="9" fontId="6" fillId="6" borderId="21" xfId="0" applyNumberFormat="1" applyFont="1" applyFill="1" applyBorder="1" applyAlignment="1">
      <alignment horizontal="center" wrapText="1"/>
    </xf>
    <xf numFmtId="43" fontId="6" fillId="6" borderId="19" xfId="1" applyFont="1" applyFill="1" applyBorder="1" applyAlignment="1"/>
    <xf numFmtId="43" fontId="8" fillId="6" borderId="21" xfId="1" applyFont="1" applyFill="1" applyBorder="1" applyAlignment="1"/>
    <xf numFmtId="43" fontId="6" fillId="6" borderId="19" xfId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43" fontId="9" fillId="0" borderId="19" xfId="1" applyFont="1" applyBorder="1" applyAlignment="1"/>
    <xf numFmtId="43" fontId="4" fillId="0" borderId="19" xfId="1" applyFont="1" applyBorder="1"/>
    <xf numFmtId="0" fontId="4" fillId="0" borderId="14" xfId="0" applyFont="1" applyBorder="1" applyAlignment="1">
      <alignment horizontal="center"/>
    </xf>
    <xf numFmtId="43" fontId="9" fillId="0" borderId="14" xfId="1" applyFont="1" applyBorder="1" applyAlignment="1"/>
    <xf numFmtId="43" fontId="4" fillId="0" borderId="14" xfId="1" applyFont="1" applyBorder="1"/>
    <xf numFmtId="43" fontId="9" fillId="0" borderId="10" xfId="1" applyFont="1" applyBorder="1" applyAlignment="1">
      <alignment vertical="center"/>
    </xf>
    <xf numFmtId="0" fontId="4" fillId="3" borderId="24" xfId="0" applyFont="1" applyFill="1" applyBorder="1" applyAlignment="1">
      <alignment horizontal="center"/>
    </xf>
    <xf numFmtId="0" fontId="6" fillId="3" borderId="24" xfId="0" applyFont="1" applyFill="1" applyBorder="1"/>
    <xf numFmtId="0" fontId="6" fillId="3" borderId="24" xfId="0" applyFont="1" applyFill="1" applyBorder="1" applyAlignment="1">
      <alignment wrapText="1"/>
    </xf>
    <xf numFmtId="43" fontId="7" fillId="3" borderId="24" xfId="1" applyFont="1" applyFill="1" applyBorder="1" applyAlignment="1"/>
    <xf numFmtId="43" fontId="8" fillId="3" borderId="24" xfId="1" applyFont="1" applyFill="1" applyBorder="1" applyAlignment="1"/>
    <xf numFmtId="43" fontId="6" fillId="3" borderId="24" xfId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87" fontId="9" fillId="0" borderId="11" xfId="0" applyNumberFormat="1" applyFont="1" applyBorder="1"/>
    <xf numFmtId="43" fontId="4" fillId="2" borderId="12" xfId="1" applyFont="1" applyFill="1" applyBorder="1"/>
    <xf numFmtId="0" fontId="4" fillId="2" borderId="0" xfId="0" applyFont="1" applyFill="1"/>
    <xf numFmtId="187" fontId="9" fillId="0" borderId="40" xfId="0" applyNumberFormat="1" applyFont="1" applyBorder="1"/>
    <xf numFmtId="43" fontId="4" fillId="2" borderId="2" xfId="1" applyFont="1" applyFill="1" applyBorder="1"/>
    <xf numFmtId="0" fontId="6" fillId="3" borderId="25" xfId="0" applyFont="1" applyFill="1" applyBorder="1" applyAlignment="1">
      <alignment wrapText="1"/>
    </xf>
    <xf numFmtId="43" fontId="7" fillId="3" borderId="36" xfId="1" applyFont="1" applyFill="1" applyBorder="1" applyAlignment="1"/>
    <xf numFmtId="43" fontId="8" fillId="3" borderId="36" xfId="1" applyFont="1" applyFill="1" applyBorder="1" applyAlignment="1"/>
    <xf numFmtId="0" fontId="6" fillId="2" borderId="14" xfId="0" applyFont="1" applyFill="1" applyBorder="1" applyAlignment="1">
      <alignment horizontal="center"/>
    </xf>
    <xf numFmtId="43" fontId="6" fillId="2" borderId="10" xfId="1" applyFont="1" applyFill="1" applyBorder="1" applyAlignment="1"/>
    <xf numFmtId="43" fontId="8" fillId="0" borderId="21" xfId="1" applyFont="1" applyFill="1" applyBorder="1" applyAlignment="1"/>
    <xf numFmtId="43" fontId="6" fillId="0" borderId="19" xfId="1" applyFont="1" applyFill="1" applyBorder="1" applyAlignment="1">
      <alignment horizontal="center"/>
    </xf>
    <xf numFmtId="0" fontId="6" fillId="3" borderId="24" xfId="0" applyFont="1" applyFill="1" applyBorder="1" applyAlignment="1">
      <alignment horizontal="left"/>
    </xf>
    <xf numFmtId="43" fontId="7" fillId="3" borderId="25" xfId="1" applyFont="1" applyFill="1" applyBorder="1" applyAlignment="1"/>
    <xf numFmtId="43" fontId="8" fillId="3" borderId="25" xfId="1" applyFont="1" applyFill="1" applyBorder="1" applyAlignment="1"/>
    <xf numFmtId="0" fontId="6" fillId="4" borderId="22" xfId="0" applyFont="1" applyFill="1" applyBorder="1" applyAlignment="1">
      <alignment horizontal="left"/>
    </xf>
    <xf numFmtId="0" fontId="6" fillId="4" borderId="23" xfId="0" applyFont="1" applyFill="1" applyBorder="1" applyAlignment="1">
      <alignment wrapText="1"/>
    </xf>
    <xf numFmtId="43" fontId="8" fillId="4" borderId="23" xfId="1" applyFont="1" applyFill="1" applyBorder="1" applyAlignment="1"/>
    <xf numFmtId="43" fontId="6" fillId="4" borderId="22" xfId="1" applyFont="1" applyFill="1" applyBorder="1" applyAlignment="1">
      <alignment horizontal="center"/>
    </xf>
    <xf numFmtId="0" fontId="6" fillId="4" borderId="16" xfId="0" applyFont="1" applyFill="1" applyBorder="1" applyAlignment="1">
      <alignment horizontal="left"/>
    </xf>
    <xf numFmtId="0" fontId="6" fillId="4" borderId="9" xfId="0" applyFont="1" applyFill="1" applyBorder="1" applyAlignment="1">
      <alignment wrapText="1"/>
    </xf>
    <xf numFmtId="43" fontId="7" fillId="4" borderId="9" xfId="1" applyFont="1" applyFill="1" applyBorder="1" applyAlignment="1"/>
    <xf numFmtId="43" fontId="8" fillId="4" borderId="9" xfId="1" applyFont="1" applyFill="1" applyBorder="1" applyAlignment="1"/>
    <xf numFmtId="43" fontId="6" fillId="4" borderId="16" xfId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43" fontId="8" fillId="2" borderId="21" xfId="1" applyFont="1" applyFill="1" applyBorder="1" applyAlignment="1"/>
    <xf numFmtId="43" fontId="6" fillId="2" borderId="19" xfId="1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43" fontId="8" fillId="2" borderId="36" xfId="1" applyFont="1" applyFill="1" applyBorder="1" applyAlignment="1">
      <alignment horizontal="right"/>
    </xf>
    <xf numFmtId="43" fontId="6" fillId="2" borderId="33" xfId="1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6" fillId="3" borderId="33" xfId="0" applyFont="1" applyFill="1" applyBorder="1" applyAlignment="1">
      <alignment wrapText="1"/>
    </xf>
    <xf numFmtId="43" fontId="7" fillId="3" borderId="33" xfId="1" applyFont="1" applyFill="1" applyBorder="1" applyAlignment="1"/>
    <xf numFmtId="43" fontId="8" fillId="3" borderId="33" xfId="1" applyFont="1" applyFill="1" applyBorder="1" applyAlignment="1"/>
    <xf numFmtId="43" fontId="6" fillId="3" borderId="33" xfId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87" fontId="9" fillId="0" borderId="26" xfId="0" applyNumberFormat="1" applyFont="1" applyBorder="1"/>
    <xf numFmtId="43" fontId="4" fillId="2" borderId="27" xfId="1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87" fontId="9" fillId="0" borderId="31" xfId="0" applyNumberFormat="1" applyFont="1" applyBorder="1"/>
    <xf numFmtId="43" fontId="4" fillId="2" borderId="33" xfId="1" applyFont="1" applyFill="1" applyBorder="1"/>
    <xf numFmtId="0" fontId="6" fillId="3" borderId="33" xfId="0" applyFont="1" applyFill="1" applyBorder="1"/>
    <xf numFmtId="0" fontId="6" fillId="3" borderId="36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vertical="center"/>
    </xf>
    <xf numFmtId="0" fontId="4" fillId="7" borderId="6" xfId="0" applyFont="1" applyFill="1" applyBorder="1"/>
    <xf numFmtId="43" fontId="6" fillId="7" borderId="6" xfId="0" applyNumberFormat="1" applyFont="1" applyFill="1" applyBorder="1"/>
    <xf numFmtId="43" fontId="8" fillId="7" borderId="6" xfId="0" applyNumberFormat="1" applyFont="1" applyFill="1" applyBorder="1"/>
    <xf numFmtId="43" fontId="6" fillId="7" borderId="1" xfId="1" applyFont="1" applyFill="1" applyBorder="1" applyAlignment="1">
      <alignment horizontal="center"/>
    </xf>
    <xf numFmtId="0" fontId="9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2000000}"/>
  </cellStyles>
  <dxfs count="0"/>
  <tableStyles count="0" defaultTableStyle="TableStyleMedium2" defaultPivotStyle="PivotStyleLight16"/>
  <colors>
    <mruColors>
      <color rgb="FFFFE7FF"/>
      <color rgb="FFFFCCFF"/>
      <color rgb="FF66FFFF"/>
      <color rgb="FFDDFFDD"/>
      <color rgb="FFFFFF99"/>
      <color rgb="FFCDFFFF"/>
      <color rgb="FFF7FFF7"/>
      <color rgb="FFCCFFCC"/>
      <color rgb="FFA5C4E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4333875</xdr:colOff>
      <xdr:row>40</xdr:row>
      <xdr:rowOff>0</xdr:rowOff>
    </xdr:from>
    <xdr:to>
      <xdr:col>2</xdr:col>
      <xdr:colOff>2466974</xdr:colOff>
      <xdr:row>44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3F53CA-F78D-4254-BE89-A9AC8E7C761F}"/>
            </a:ext>
          </a:extLst>
        </xdr:cNvPr>
        <xdr:cNvSpPr txBox="1"/>
      </xdr:nvSpPr>
      <xdr:spPr>
        <a:xfrm>
          <a:off x="4724400" y="16964025"/>
          <a:ext cx="2600324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ตรวจแล้วถูกต้อง</a:t>
          </a:r>
        </a:p>
        <a:p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พ.ต.ท.หญิง</a:t>
          </a:r>
        </a:p>
        <a:p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( ชไนยพร  ฉัตรภูมิ )</a:t>
          </a:r>
        </a:p>
        <a:p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สว.ตม.จว.ชัยนาท บก.ตม.3</a:t>
          </a:r>
          <a:endParaRPr lang="en-US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16979</xdr:colOff>
      <xdr:row>41</xdr:row>
      <xdr:rowOff>16860</xdr:rowOff>
    </xdr:from>
    <xdr:to>
      <xdr:col>2</xdr:col>
      <xdr:colOff>1102829</xdr:colOff>
      <xdr:row>42</xdr:row>
      <xdr:rowOff>139604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50BCF-2802-447C-AB1F-B9E332445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327" y="12051490"/>
          <a:ext cx="1085850" cy="415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JEE\Desktop\&#3591;&#3634;&#3609;&#3605;&#3617;.&#3594;&#3633;&#3618;&#3609;&#3634;&#3607;\&#3591;&#3634;&#3609;&#3592;&#3633;&#3604;&#3595;&#3639;&#3657;&#3629;-&#3592;&#3633;&#3604;&#3592;&#3657;&#3634;&#3591;\&#3592;&#3633;&#3604;&#3595;&#3639;&#3657;&#3629;&#3591;&#3610;%2068\0.&#3588;&#3635;&#3626;&#3633;&#3656;&#3591;&#3591;&#3610;\1.&#3588;&#3640;&#3617;&#3607;&#3640;&#3585;&#3591;&#3610;&#3611;&#3619;&#3632;&#3617;&#3634;&#3603;&#3586;&#3629;&#3591;&#3594;&#3633;&#3618;&#3609;&#3634;&#3607;%202568.xls" TargetMode="External"/><Relationship Id="rId1" Type="http://schemas.openxmlformats.org/officeDocument/2006/relationships/externalLinkPath" Target="file:///C:\Users\SAJEE\Desktop\&#3591;&#3634;&#3609;&#3605;&#3617;.&#3594;&#3633;&#3618;&#3609;&#3634;&#3607;\&#3591;&#3634;&#3609;&#3592;&#3633;&#3604;&#3595;&#3639;&#3657;&#3629;-&#3592;&#3633;&#3604;&#3592;&#3657;&#3634;&#3591;\&#3592;&#3633;&#3604;&#3595;&#3639;&#3657;&#3629;&#3591;&#3610;%2068\0.&#3588;&#3635;&#3626;&#3633;&#3656;&#3591;&#3591;&#3610;\1.&#3588;&#3640;&#3617;&#3607;&#3640;&#3585;&#3591;&#3610;&#3611;&#3619;&#3632;&#3617;&#3634;&#3603;&#3586;&#3629;&#3591;&#3594;&#3633;&#3618;&#3609;&#3634;&#3607;%20256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งบปกติ68(ใช้สอย,วัสดุ)"/>
      <sheetName val="1.งบปกติ68 ค่าสาธา"/>
      <sheetName val="2.คธน67ขยาย68"/>
      <sheetName val="คธน.67 วัสดุ"/>
      <sheetName val="กก.1"/>
      <sheetName val="กก.2"/>
      <sheetName val="กก.3"/>
      <sheetName val="Sheet2"/>
    </sheetNames>
    <sheetDataSet>
      <sheetData sheetId="0" refreshError="1"/>
      <sheetData sheetId="1" refreshError="1"/>
      <sheetData sheetId="2" refreshError="1"/>
      <sheetData sheetId="3">
        <row r="10">
          <cell r="G10">
            <v>16244.83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Normal="100" zoomScaleSheetLayoutView="100" workbookViewId="0">
      <pane ySplit="4" topLeftCell="A25" activePane="bottomLeft" state="frozen"/>
      <selection pane="bottomLeft" activeCell="K4" sqref="K4"/>
    </sheetView>
  </sheetViews>
  <sheetFormatPr defaultColWidth="9" defaultRowHeight="23.25" x14ac:dyDescent="0.55000000000000004"/>
  <cols>
    <col min="1" max="1" width="5.875" style="47" customWidth="1"/>
    <col min="2" max="2" width="67" style="47" customWidth="1"/>
    <col min="3" max="3" width="37" style="47" customWidth="1"/>
    <col min="4" max="4" width="16.625" style="47" customWidth="1"/>
    <col min="5" max="5" width="15.25" style="135" customWidth="1"/>
    <col min="6" max="6" width="11.375" style="136" customWidth="1"/>
    <col min="7" max="7" width="28.875" style="137" customWidth="1"/>
    <col min="8" max="16384" width="9" style="47"/>
  </cols>
  <sheetData>
    <row r="1" spans="1:7" ht="27" customHeight="1" x14ac:dyDescent="0.55000000000000004">
      <c r="A1" s="138" t="s">
        <v>33</v>
      </c>
      <c r="B1" s="138"/>
      <c r="C1" s="138"/>
      <c r="D1" s="138"/>
      <c r="E1" s="138"/>
      <c r="F1" s="138"/>
      <c r="G1" s="138"/>
    </row>
    <row r="2" spans="1:7" ht="21.75" customHeight="1" x14ac:dyDescent="0.55000000000000004">
      <c r="A2" s="138" t="s">
        <v>40</v>
      </c>
      <c r="B2" s="138"/>
      <c r="C2" s="138"/>
      <c r="D2" s="138"/>
      <c r="E2" s="138"/>
      <c r="F2" s="138"/>
      <c r="G2" s="138"/>
    </row>
    <row r="3" spans="1:7" ht="25.5" customHeight="1" x14ac:dyDescent="0.55000000000000004">
      <c r="A3" s="139" t="s">
        <v>37</v>
      </c>
      <c r="B3" s="139"/>
      <c r="C3" s="139"/>
      <c r="D3" s="139"/>
      <c r="E3" s="139"/>
      <c r="F3" s="139"/>
      <c r="G3" s="139"/>
    </row>
    <row r="4" spans="1:7" ht="46.5" x14ac:dyDescent="0.55000000000000004">
      <c r="A4" s="48" t="s">
        <v>0</v>
      </c>
      <c r="B4" s="43" t="s">
        <v>6</v>
      </c>
      <c r="C4" s="44" t="s">
        <v>1</v>
      </c>
      <c r="D4" s="44" t="s">
        <v>2</v>
      </c>
      <c r="E4" s="45" t="s">
        <v>3</v>
      </c>
      <c r="F4" s="46" t="s">
        <v>4</v>
      </c>
      <c r="G4" s="42" t="s">
        <v>5</v>
      </c>
    </row>
    <row r="5" spans="1:7" x14ac:dyDescent="0.55000000000000004">
      <c r="A5" s="49">
        <v>1</v>
      </c>
      <c r="B5" s="50" t="s">
        <v>27</v>
      </c>
      <c r="C5" s="51"/>
      <c r="D5" s="52">
        <f>D8+D19</f>
        <v>158200</v>
      </c>
      <c r="E5" s="53">
        <f>E8+E19</f>
        <v>126971.79000000001</v>
      </c>
      <c r="F5" s="54">
        <f>E5/D5*100</f>
        <v>80.260297092288241</v>
      </c>
      <c r="G5" s="55"/>
    </row>
    <row r="6" spans="1:7" ht="21" customHeight="1" x14ac:dyDescent="0.55000000000000004">
      <c r="A6" s="56"/>
      <c r="B6" s="57" t="s">
        <v>20</v>
      </c>
      <c r="C6" s="58"/>
      <c r="D6" s="59"/>
      <c r="E6" s="60"/>
      <c r="F6" s="61"/>
      <c r="G6" s="62"/>
    </row>
    <row r="7" spans="1:7" x14ac:dyDescent="0.55000000000000004">
      <c r="A7" s="56"/>
      <c r="B7" s="63" t="s">
        <v>21</v>
      </c>
      <c r="C7" s="64"/>
      <c r="D7" s="59"/>
      <c r="E7" s="65"/>
      <c r="F7" s="61"/>
      <c r="G7" s="62"/>
    </row>
    <row r="8" spans="1:7" x14ac:dyDescent="0.55000000000000004">
      <c r="A8" s="66">
        <v>1.1000000000000001</v>
      </c>
      <c r="B8" s="67" t="s">
        <v>35</v>
      </c>
      <c r="C8" s="68"/>
      <c r="D8" s="69">
        <f>65000+D18</f>
        <v>80200</v>
      </c>
      <c r="E8" s="70">
        <f>E13+E18</f>
        <v>57971.79</v>
      </c>
      <c r="F8" s="71">
        <f>E8/D8*100</f>
        <v>72.28402743142145</v>
      </c>
      <c r="G8" s="23" t="s">
        <v>25</v>
      </c>
    </row>
    <row r="9" spans="1:7" x14ac:dyDescent="0.55000000000000004">
      <c r="A9" s="72"/>
      <c r="B9" s="7" t="s">
        <v>8</v>
      </c>
      <c r="C9" s="2" t="s">
        <v>34</v>
      </c>
      <c r="D9" s="1">
        <v>10000</v>
      </c>
      <c r="E9" s="73">
        <v>2784</v>
      </c>
      <c r="F9" s="74"/>
      <c r="G9" s="24" t="s">
        <v>25</v>
      </c>
    </row>
    <row r="10" spans="1:7" x14ac:dyDescent="0.55000000000000004">
      <c r="A10" s="75"/>
      <c r="B10" s="8" t="s">
        <v>9</v>
      </c>
      <c r="C10" s="2" t="s">
        <v>34</v>
      </c>
      <c r="D10" s="3">
        <v>2000</v>
      </c>
      <c r="E10" s="76">
        <v>0</v>
      </c>
      <c r="F10" s="77"/>
      <c r="G10" s="24" t="s">
        <v>38</v>
      </c>
    </row>
    <row r="11" spans="1:7" x14ac:dyDescent="0.55000000000000004">
      <c r="A11" s="75"/>
      <c r="B11" s="8" t="s">
        <v>22</v>
      </c>
      <c r="C11" s="2" t="s">
        <v>34</v>
      </c>
      <c r="D11" s="4">
        <v>48000</v>
      </c>
      <c r="E11" s="76">
        <v>40000</v>
      </c>
      <c r="F11" s="77"/>
      <c r="G11" s="24" t="s">
        <v>25</v>
      </c>
    </row>
    <row r="12" spans="1:7" x14ac:dyDescent="0.55000000000000004">
      <c r="A12" s="75"/>
      <c r="B12" s="8" t="s">
        <v>12</v>
      </c>
      <c r="C12" s="2" t="s">
        <v>34</v>
      </c>
      <c r="D12" s="5">
        <v>5000</v>
      </c>
      <c r="E12" s="78">
        <v>0</v>
      </c>
      <c r="F12" s="77"/>
      <c r="G12" s="24" t="s">
        <v>38</v>
      </c>
    </row>
    <row r="13" spans="1:7" ht="24" thickBot="1" x14ac:dyDescent="0.6">
      <c r="A13" s="79"/>
      <c r="B13" s="80" t="s">
        <v>7</v>
      </c>
      <c r="C13" s="81"/>
      <c r="D13" s="82">
        <f>SUM(D9:D12)</f>
        <v>65000</v>
      </c>
      <c r="E13" s="83">
        <f>SUM(E9:E12)</f>
        <v>42784</v>
      </c>
      <c r="F13" s="84">
        <f>E13/D13*100</f>
        <v>65.821538461538466</v>
      </c>
      <c r="G13" s="25" t="s">
        <v>25</v>
      </c>
    </row>
    <row r="14" spans="1:7" s="88" customFormat="1" ht="23.25" customHeight="1" thickTop="1" x14ac:dyDescent="0.55000000000000004">
      <c r="A14" s="85"/>
      <c r="B14" s="38" t="s">
        <v>16</v>
      </c>
      <c r="C14" s="2" t="s">
        <v>26</v>
      </c>
      <c r="D14" s="10">
        <v>700</v>
      </c>
      <c r="E14" s="86">
        <v>1740.89</v>
      </c>
      <c r="F14" s="87"/>
      <c r="G14" s="26" t="s">
        <v>25</v>
      </c>
    </row>
    <row r="15" spans="1:7" s="88" customFormat="1" x14ac:dyDescent="0.55000000000000004">
      <c r="A15" s="85"/>
      <c r="B15" s="38" t="s">
        <v>17</v>
      </c>
      <c r="C15" s="2" t="s">
        <v>26</v>
      </c>
      <c r="D15" s="10">
        <v>500</v>
      </c>
      <c r="E15" s="86">
        <v>428</v>
      </c>
      <c r="F15" s="87"/>
      <c r="G15" s="26" t="s">
        <v>25</v>
      </c>
    </row>
    <row r="16" spans="1:7" s="88" customFormat="1" x14ac:dyDescent="0.55000000000000004">
      <c r="A16" s="85"/>
      <c r="B16" s="39" t="s">
        <v>18</v>
      </c>
      <c r="C16" s="2" t="s">
        <v>26</v>
      </c>
      <c r="D16" s="10">
        <v>8000</v>
      </c>
      <c r="E16" s="86">
        <v>7915</v>
      </c>
      <c r="F16" s="87"/>
      <c r="G16" s="26" t="s">
        <v>25</v>
      </c>
    </row>
    <row r="17" spans="1:7" s="88" customFormat="1" x14ac:dyDescent="0.55000000000000004">
      <c r="A17" s="27"/>
      <c r="B17" s="38" t="s">
        <v>19</v>
      </c>
      <c r="C17" s="2" t="s">
        <v>26</v>
      </c>
      <c r="D17" s="20">
        <v>6000</v>
      </c>
      <c r="E17" s="89">
        <v>5103.8999999999996</v>
      </c>
      <c r="F17" s="90"/>
      <c r="G17" s="27" t="s">
        <v>25</v>
      </c>
    </row>
    <row r="18" spans="1:7" ht="24" thickBot="1" x14ac:dyDescent="0.6">
      <c r="A18" s="28"/>
      <c r="B18" s="80" t="s">
        <v>24</v>
      </c>
      <c r="C18" s="91"/>
      <c r="D18" s="92">
        <f>SUM(D14:D17)</f>
        <v>15200</v>
      </c>
      <c r="E18" s="93">
        <f>SUM(E14:E17)</f>
        <v>15187.789999999999</v>
      </c>
      <c r="F18" s="84">
        <f>E18/D18*100</f>
        <v>99.919671052631571</v>
      </c>
      <c r="G18" s="28" t="s">
        <v>25</v>
      </c>
    </row>
    <row r="19" spans="1:7" ht="24" thickTop="1" x14ac:dyDescent="0.55000000000000004">
      <c r="A19" s="66">
        <v>1.2</v>
      </c>
      <c r="B19" s="67" t="s">
        <v>35</v>
      </c>
      <c r="C19" s="68"/>
      <c r="D19" s="69">
        <v>78000</v>
      </c>
      <c r="E19" s="70">
        <f>E20</f>
        <v>69000</v>
      </c>
      <c r="F19" s="71">
        <f>E19/D19*100</f>
        <v>88.461538461538453</v>
      </c>
      <c r="G19" s="23" t="s">
        <v>25</v>
      </c>
    </row>
    <row r="20" spans="1:7" s="88" customFormat="1" x14ac:dyDescent="0.55000000000000004">
      <c r="A20" s="94"/>
      <c r="B20" s="40" t="s">
        <v>28</v>
      </c>
      <c r="C20" s="41" t="s">
        <v>29</v>
      </c>
      <c r="D20" s="95">
        <f>D19</f>
        <v>78000</v>
      </c>
      <c r="E20" s="96">
        <v>69000</v>
      </c>
      <c r="F20" s="97"/>
      <c r="G20" s="29" t="s">
        <v>25</v>
      </c>
    </row>
    <row r="21" spans="1:7" s="88" customFormat="1" ht="24" thickBot="1" x14ac:dyDescent="0.6">
      <c r="A21" s="28"/>
      <c r="B21" s="98" t="s">
        <v>30</v>
      </c>
      <c r="C21" s="91"/>
      <c r="D21" s="99">
        <f>D19</f>
        <v>78000</v>
      </c>
      <c r="E21" s="100">
        <f>E20</f>
        <v>69000</v>
      </c>
      <c r="F21" s="84">
        <f>E21/D21*100</f>
        <v>88.461538461538453</v>
      </c>
      <c r="G21" s="25" t="s">
        <v>25</v>
      </c>
    </row>
    <row r="22" spans="1:7" s="88" customFormat="1" ht="24" thickTop="1" x14ac:dyDescent="0.55000000000000004">
      <c r="A22" s="30">
        <v>2</v>
      </c>
      <c r="B22" s="101" t="s">
        <v>31</v>
      </c>
      <c r="C22" s="102"/>
      <c r="D22" s="18">
        <f>D32+D38</f>
        <v>277171</v>
      </c>
      <c r="E22" s="103">
        <f>E32+E38</f>
        <v>183660.44</v>
      </c>
      <c r="F22" s="104">
        <f>E22/D22*100</f>
        <v>66.262502209827147</v>
      </c>
      <c r="G22" s="30"/>
    </row>
    <row r="23" spans="1:7" s="88" customFormat="1" x14ac:dyDescent="0.55000000000000004">
      <c r="A23" s="31"/>
      <c r="B23" s="105" t="s">
        <v>36</v>
      </c>
      <c r="C23" s="106"/>
      <c r="D23" s="107"/>
      <c r="E23" s="108"/>
      <c r="F23" s="109"/>
      <c r="G23" s="31"/>
    </row>
    <row r="24" spans="1:7" s="88" customFormat="1" ht="23.25" customHeight="1" x14ac:dyDescent="0.55000000000000004">
      <c r="A24" s="110"/>
      <c r="B24" s="15" t="s">
        <v>8</v>
      </c>
      <c r="C24" s="12" t="s">
        <v>32</v>
      </c>
      <c r="D24" s="1">
        <v>5000</v>
      </c>
      <c r="E24" s="111">
        <v>4176</v>
      </c>
      <c r="F24" s="112"/>
      <c r="G24" s="32" t="s">
        <v>25</v>
      </c>
    </row>
    <row r="25" spans="1:7" s="88" customFormat="1" ht="23.25" customHeight="1" x14ac:dyDescent="0.55000000000000004">
      <c r="A25" s="110"/>
      <c r="B25" s="16" t="s">
        <v>9</v>
      </c>
      <c r="C25" s="12" t="s">
        <v>32</v>
      </c>
      <c r="D25" s="3">
        <v>17000</v>
      </c>
      <c r="E25" s="111">
        <f>'[1]คธน.67 วัสดุ'!$G$10</f>
        <v>16244.83</v>
      </c>
      <c r="F25" s="112"/>
      <c r="G25" s="26" t="s">
        <v>25</v>
      </c>
    </row>
    <row r="26" spans="1:7" s="88" customFormat="1" ht="23.25" customHeight="1" x14ac:dyDescent="0.55000000000000004">
      <c r="A26" s="110"/>
      <c r="B26" s="16" t="s">
        <v>10</v>
      </c>
      <c r="C26" s="12" t="s">
        <v>32</v>
      </c>
      <c r="D26" s="4">
        <v>24000</v>
      </c>
      <c r="E26" s="111">
        <v>20000</v>
      </c>
      <c r="F26" s="112"/>
      <c r="G26" s="26" t="s">
        <v>25</v>
      </c>
    </row>
    <row r="27" spans="1:7" s="88" customFormat="1" ht="23.25" customHeight="1" x14ac:dyDescent="0.55000000000000004">
      <c r="A27" s="110"/>
      <c r="B27" s="16" t="s">
        <v>11</v>
      </c>
      <c r="C27" s="12" t="s">
        <v>32</v>
      </c>
      <c r="D27" s="4">
        <v>48000</v>
      </c>
      <c r="E27" s="111">
        <v>10000</v>
      </c>
      <c r="F27" s="112"/>
      <c r="G27" s="26" t="s">
        <v>25</v>
      </c>
    </row>
    <row r="28" spans="1:7" s="88" customFormat="1" ht="23.25" customHeight="1" x14ac:dyDescent="0.55000000000000004">
      <c r="A28" s="110"/>
      <c r="B28" s="16" t="s">
        <v>12</v>
      </c>
      <c r="C28" s="12" t="s">
        <v>32</v>
      </c>
      <c r="D28" s="5">
        <v>6000</v>
      </c>
      <c r="E28" s="111">
        <v>1180</v>
      </c>
      <c r="F28" s="112"/>
      <c r="G28" s="26" t="s">
        <v>25</v>
      </c>
    </row>
    <row r="29" spans="1:7" s="88" customFormat="1" ht="23.25" customHeight="1" x14ac:dyDescent="0.55000000000000004">
      <c r="A29" s="110"/>
      <c r="B29" s="16" t="s">
        <v>13</v>
      </c>
      <c r="C29" s="12" t="s">
        <v>32</v>
      </c>
      <c r="D29" s="5">
        <v>90000</v>
      </c>
      <c r="E29" s="111">
        <v>60760</v>
      </c>
      <c r="F29" s="112"/>
      <c r="G29" s="26" t="s">
        <v>25</v>
      </c>
    </row>
    <row r="30" spans="1:7" s="88" customFormat="1" ht="23.25" customHeight="1" x14ac:dyDescent="0.55000000000000004">
      <c r="A30" s="110"/>
      <c r="B30" s="16" t="s">
        <v>23</v>
      </c>
      <c r="C30" s="12" t="s">
        <v>32</v>
      </c>
      <c r="D30" s="5">
        <v>20000</v>
      </c>
      <c r="E30" s="111">
        <v>16800</v>
      </c>
      <c r="F30" s="112"/>
      <c r="G30" s="26" t="s">
        <v>25</v>
      </c>
    </row>
    <row r="31" spans="1:7" s="88" customFormat="1" ht="23.25" customHeight="1" thickBot="1" x14ac:dyDescent="0.6">
      <c r="A31" s="113"/>
      <c r="B31" s="17" t="s">
        <v>14</v>
      </c>
      <c r="C31" s="19" t="s">
        <v>32</v>
      </c>
      <c r="D31" s="6">
        <v>5000</v>
      </c>
      <c r="E31" s="114" t="s">
        <v>38</v>
      </c>
      <c r="F31" s="115"/>
      <c r="G31" s="33" t="s">
        <v>38</v>
      </c>
    </row>
    <row r="32" spans="1:7" ht="24.75" thickTop="1" thickBot="1" x14ac:dyDescent="0.6">
      <c r="A32" s="116"/>
      <c r="B32" s="80" t="s">
        <v>7</v>
      </c>
      <c r="C32" s="117"/>
      <c r="D32" s="118">
        <f>SUM(D24:D31)</f>
        <v>215000</v>
      </c>
      <c r="E32" s="119">
        <f>SUM(E24:E31)</f>
        <v>129160.83</v>
      </c>
      <c r="F32" s="120">
        <f>E32/D32*100</f>
        <v>60.074804651162793</v>
      </c>
      <c r="G32" s="34" t="s">
        <v>25</v>
      </c>
    </row>
    <row r="33" spans="1:7" s="88" customFormat="1" ht="24" thickTop="1" x14ac:dyDescent="0.55000000000000004">
      <c r="A33" s="121"/>
      <c r="B33" s="15" t="s">
        <v>15</v>
      </c>
      <c r="C33" s="13" t="s">
        <v>32</v>
      </c>
      <c r="D33" s="9">
        <v>50000</v>
      </c>
      <c r="E33" s="122">
        <v>45685.120000000003</v>
      </c>
      <c r="F33" s="123"/>
      <c r="G33" s="32" t="s">
        <v>25</v>
      </c>
    </row>
    <row r="34" spans="1:7" s="88" customFormat="1" x14ac:dyDescent="0.55000000000000004">
      <c r="A34" s="124"/>
      <c r="B34" s="16" t="s">
        <v>16</v>
      </c>
      <c r="C34" s="13" t="s">
        <v>32</v>
      </c>
      <c r="D34" s="10">
        <v>700</v>
      </c>
      <c r="E34" s="86">
        <v>670.89</v>
      </c>
      <c r="F34" s="87"/>
      <c r="G34" s="26" t="s">
        <v>25</v>
      </c>
    </row>
    <row r="35" spans="1:7" s="88" customFormat="1" x14ac:dyDescent="0.55000000000000004">
      <c r="A35" s="124"/>
      <c r="B35" s="16" t="s">
        <v>17</v>
      </c>
      <c r="C35" s="13" t="s">
        <v>32</v>
      </c>
      <c r="D35" s="10">
        <v>500</v>
      </c>
      <c r="E35" s="86">
        <v>321</v>
      </c>
      <c r="F35" s="87"/>
      <c r="G35" s="26" t="s">
        <v>25</v>
      </c>
    </row>
    <row r="36" spans="1:7" s="88" customFormat="1" x14ac:dyDescent="0.55000000000000004">
      <c r="A36" s="124"/>
      <c r="B36" s="21" t="s">
        <v>18</v>
      </c>
      <c r="C36" s="13" t="s">
        <v>32</v>
      </c>
      <c r="D36" s="10">
        <v>5000</v>
      </c>
      <c r="E36" s="86">
        <v>4420</v>
      </c>
      <c r="F36" s="87"/>
      <c r="G36" s="26" t="s">
        <v>25</v>
      </c>
    </row>
    <row r="37" spans="1:7" s="88" customFormat="1" ht="24" thickBot="1" x14ac:dyDescent="0.6">
      <c r="A37" s="125"/>
      <c r="B37" s="22" t="s">
        <v>19</v>
      </c>
      <c r="C37" s="14" t="s">
        <v>32</v>
      </c>
      <c r="D37" s="11">
        <v>5971</v>
      </c>
      <c r="E37" s="126">
        <v>3402.6</v>
      </c>
      <c r="F37" s="127"/>
      <c r="G37" s="35" t="s">
        <v>25</v>
      </c>
    </row>
    <row r="38" spans="1:7" ht="24.75" thickTop="1" thickBot="1" x14ac:dyDescent="0.6">
      <c r="A38" s="36"/>
      <c r="B38" s="128" t="s">
        <v>24</v>
      </c>
      <c r="C38" s="129"/>
      <c r="D38" s="92">
        <f>SUM(D33:D37)</f>
        <v>62171</v>
      </c>
      <c r="E38" s="93">
        <f>SUM(E33:E37)</f>
        <v>54499.61</v>
      </c>
      <c r="F38" s="120">
        <f>E38/D38*100</f>
        <v>87.66082257000852</v>
      </c>
      <c r="G38" s="36" t="s">
        <v>25</v>
      </c>
    </row>
    <row r="39" spans="1:7" s="88" customFormat="1" ht="24" thickTop="1" x14ac:dyDescent="0.55000000000000004">
      <c r="A39" s="130"/>
      <c r="B39" s="130" t="s">
        <v>39</v>
      </c>
      <c r="C39" s="131"/>
      <c r="D39" s="132">
        <f>D22+D5</f>
        <v>435371</v>
      </c>
      <c r="E39" s="133">
        <f>E22+E8+E19</f>
        <v>310632.23</v>
      </c>
      <c r="F39" s="134">
        <f>E39/D39*100</f>
        <v>71.348856492508688</v>
      </c>
      <c r="G39" s="37" t="s">
        <v>25</v>
      </c>
    </row>
    <row r="40" spans="1:7" s="88" customFormat="1" x14ac:dyDescent="0.55000000000000004">
      <c r="A40" s="47"/>
      <c r="B40" s="47"/>
      <c r="C40" s="47"/>
      <c r="D40" s="47"/>
      <c r="E40" s="135"/>
      <c r="F40" s="136"/>
      <c r="G40" s="137"/>
    </row>
    <row r="41" spans="1:7" s="88" customFormat="1" x14ac:dyDescent="0.55000000000000004">
      <c r="A41" s="47"/>
      <c r="B41" s="47"/>
      <c r="C41" s="47"/>
      <c r="D41" s="47"/>
      <c r="E41" s="135"/>
      <c r="F41" s="136"/>
      <c r="G41" s="137"/>
    </row>
    <row r="42" spans="1:7" s="88" customFormat="1" x14ac:dyDescent="0.55000000000000004">
      <c r="A42" s="47"/>
      <c r="B42" s="47"/>
      <c r="C42" s="47"/>
      <c r="D42" s="47"/>
      <c r="E42" s="135"/>
      <c r="F42" s="136"/>
      <c r="G42" s="137"/>
    </row>
    <row r="43" spans="1:7" s="88" customFormat="1" x14ac:dyDescent="0.55000000000000004">
      <c r="A43" s="47"/>
      <c r="B43" s="47"/>
      <c r="C43" s="47"/>
      <c r="D43" s="47"/>
      <c r="E43" s="135"/>
      <c r="F43" s="136"/>
      <c r="G43" s="137"/>
    </row>
    <row r="44" spans="1:7" s="88" customFormat="1" x14ac:dyDescent="0.55000000000000004">
      <c r="A44" s="47"/>
      <c r="B44" s="47"/>
      <c r="C44" s="47"/>
      <c r="D44" s="47"/>
      <c r="E44" s="135"/>
      <c r="F44" s="136"/>
      <c r="G44" s="137"/>
    </row>
    <row r="45" spans="1:7" s="88" customFormat="1" x14ac:dyDescent="0.55000000000000004">
      <c r="A45" s="47"/>
      <c r="B45" s="47"/>
      <c r="C45" s="47"/>
      <c r="D45" s="47"/>
      <c r="E45" s="135"/>
      <c r="F45" s="136"/>
      <c r="G45" s="137"/>
    </row>
    <row r="46" spans="1:7" s="88" customFormat="1" x14ac:dyDescent="0.55000000000000004">
      <c r="A46" s="47"/>
      <c r="B46" s="47"/>
      <c r="C46" s="47"/>
      <c r="D46" s="47"/>
      <c r="E46" s="135"/>
      <c r="F46" s="136"/>
      <c r="G46" s="137"/>
    </row>
    <row r="47" spans="1:7" ht="32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</sheetData>
  <mergeCells count="3">
    <mergeCell ref="A2:G2"/>
    <mergeCell ref="A3:G3"/>
    <mergeCell ref="A1:G1"/>
  </mergeCells>
  <phoneticPr fontId="3" type="noConversion"/>
  <pageMargins left="0.25" right="0.25" top="0.75" bottom="0.75" header="0.3" footer="0.3"/>
  <pageSetup paperSize="9"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O11 รายงานผลใช้จ่าย</vt:lpstr>
      <vt:lpstr>'O11 รายงานผลใช้จ่าย'!Print_Area</vt:lpstr>
      <vt:lpstr>'O11 รายงานผลใช้จ่าย'!Print_Titles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chainat immigration</cp:lastModifiedBy>
  <cp:lastPrinted>2025-03-31T07:16:02Z</cp:lastPrinted>
  <dcterms:created xsi:type="dcterms:W3CDTF">2024-01-10T07:59:11Z</dcterms:created>
  <dcterms:modified xsi:type="dcterms:W3CDTF">2025-04-08T03:35:55Z</dcterms:modified>
</cp:coreProperties>
</file>